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<sst xmlns="http://schemas.openxmlformats.org/spreadsheetml/2006/main" count="171" uniqueCount="123">
  <si>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</si>
  <si>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</si>
  <si>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</si>
  <si>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</si>
  <si>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</si>
  <si>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</si>
  <si>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</si>
  <si>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</si>
  <si>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</si>
  <si>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</si>
  <si>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</si>
  <si>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</si>
  <si>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</si>
  <si>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</si>
  <si>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</si>
  <si>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</si>
  <si>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</si>
  <si>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</si>
  <si>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</si>
  <si>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</si>
  <si>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</si>
  <si>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</si>
  <si>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</si>
  <si>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</si>
  <si>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</si>
  <si>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</si>
  <si>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</si>
  <si>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</si>
  <si>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</si>
  <si>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</si>
  <si>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</si>
  <si>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</si>
  <si>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</si>
  <si>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</si>
  <si>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</si>
  <si>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</si>
  <si>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</si>
  <si>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</si>
  <si>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</si>
  <si>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</si>
  <si>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</si>
  <si>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</si>
  <si>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</si>
  <si>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</si>
  <si>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</si>
  <si>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</si>
  <si>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</si>
  <si>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</si>
  <si>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</si>
  <si>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</si>
  <si>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</si>
  <si>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</si>
  <si>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</si>
  <si>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</si>
  <si>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</si>
  <si>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</si>
  <si>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</si>
  <si>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</si>
  <si>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</si>
  <si>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</si>
  <si>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</si>
  <si>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</si>
  <si>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</si>
  <si>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</si>
  <si>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</si>
  <si>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</si>
  <si>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</si>
  <si>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</si>
  <si>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</si>
  <si>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</si>
  <si>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</si>
  <si>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</si>
  <si>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</si>
  <si>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</si>
  <si>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</si>
  <si>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</si>
  <si>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</si>
  <si>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</si>
  <si>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</si>
  <si>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</si>
  <si>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</si>
  <si>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</si>
  <si>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</si>
  <si>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</si>
  <si>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</si>
  <si>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</si>
  <si>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</si>
  <si>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</si>
  <si>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</si>
  <si>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</si>
  <si>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</si>
  <si>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</si>
  <si>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</si>
  <si>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</si>
  <si>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</si>
  <si>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</si>
  <si>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</si>
  <si>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</si>
  <si>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</si>
  <si>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</si>
  <si>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</si>
  <si>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</si>
  <si>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</si>
  <si>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</si>
  <si>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</si>
  <si>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</si>
  <si>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</si>
  <si>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</si>
  <si>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</si>
  <si>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</si>
  <si>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</si>
  <si>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</si>
  <si>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</si>
  <si>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</si>
  <si>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</si>
  <si>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</si>
  <si>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</si>
  <si>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</si>
  <si>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</si>
  <si>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</si>
  <si>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</si>
  <si>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</si>
  <si>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13.04.2016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</si>
</sst>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29717933"/>
        <c:axId val="66134806"/>
      </c:bar3D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34806"/>
        <c:crosses val="autoZero"/>
        <c:auto val="1"/>
        <c:lblOffset val="100"/>
        <c:tickLblSkip val="1"/>
        <c:noMultiLvlLbl val="0"/>
      </c:catAx>
      <c:valAx>
        <c:axId val="66134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58342343"/>
        <c:axId val="55319040"/>
      </c:bar3D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28109313"/>
        <c:axId val="51657226"/>
      </c:bar3D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57226"/>
        <c:crosses val="autoZero"/>
        <c:auto val="1"/>
        <c:lblOffset val="100"/>
        <c:tickLblSkip val="1"/>
        <c:noMultiLvlLbl val="0"/>
      </c:catAx>
      <c:valAx>
        <c:axId val="5165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62261851"/>
        <c:axId val="23485748"/>
      </c:bar3D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5748"/>
        <c:crosses val="autoZero"/>
        <c:auto val="1"/>
        <c:lblOffset val="100"/>
        <c:tickLblSkip val="1"/>
        <c:noMultiLvlLbl val="0"/>
      </c:catAx>
      <c:valAx>
        <c:axId val="234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61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10045141"/>
        <c:axId val="23297406"/>
      </c:bar3D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97406"/>
        <c:crosses val="autoZero"/>
        <c:auto val="1"/>
        <c:lblOffset val="100"/>
        <c:tickLblSkip val="2"/>
        <c:noMultiLvlLbl val="0"/>
      </c:catAx>
      <c:valAx>
        <c:axId val="23297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51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8350063"/>
        <c:axId val="8041704"/>
      </c:bar3D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41704"/>
        <c:crosses val="autoZero"/>
        <c:auto val="1"/>
        <c:lblOffset val="100"/>
        <c:tickLblSkip val="1"/>
        <c:noMultiLvlLbl val="0"/>
      </c:catAx>
      <c:valAx>
        <c:axId val="8041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5266473"/>
        <c:axId val="47398258"/>
      </c:bar3D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23931139"/>
        <c:axId val="14053660"/>
      </c:bar3D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311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59374077"/>
        <c:axId val="64604646"/>
      </c:bar3D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04646"/>
        <c:crosses val="autoZero"/>
        <c:auto val="1"/>
        <c:lblOffset val="100"/>
        <c:tickLblSkip val="1"/>
        <c:noMultiLvlLbl val="0"/>
      </c:catAx>
      <c:valAx>
        <c:axId val="64604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40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1" sqref="B131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</f>
        <v>109465.70000000003</v>
      </c>
      <c r="E6" s="3">
        <f>D6/D149*100</f>
        <v>37.501366059844905</v>
      </c>
      <c r="F6" s="3">
        <f>D6/B6*100</f>
        <v>72.90160726820349</v>
      </c>
      <c r="G6" s="3">
        <f aca="true" t="shared" si="0" ref="G6:G43">D6/C6*100</f>
        <v>25.505338693540402</v>
      </c>
      <c r="H6" s="51">
        <f>B6-D6</f>
        <v>40689.69999999997</v>
      </c>
      <c r="I6" s="51">
        <f aca="true" t="shared" si="1" ref="I6:I43">C6-D6</f>
        <v>319721.7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</f>
        <v>40787</v>
      </c>
      <c r="E7" s="103">
        <f>D7/D6*100</f>
        <v>37.26007324668822</v>
      </c>
      <c r="F7" s="103">
        <f>D7/B7*100</f>
        <v>73.44721279829433</v>
      </c>
      <c r="G7" s="103">
        <f>D7/C7*100</f>
        <v>21.70464505053526</v>
      </c>
      <c r="H7" s="113">
        <f>B7-D7</f>
        <v>14745.400000000001</v>
      </c>
      <c r="I7" s="113">
        <f t="shared" si="1"/>
        <v>147131.3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3665.2+5419.3+4645.9+6727.5+3.3+4022.1+5553.6+3348.6+2163.6+10156.4+7.2+0.6+10315.5+1+3228.6+8514.3+1326+3.5+12.8+5216.4</f>
        <v>74331.4</v>
      </c>
      <c r="E8" s="1">
        <f>D8/D6*100</f>
        <v>67.90382740895092</v>
      </c>
      <c r="F8" s="1">
        <f>D8/B8*100</f>
        <v>79.05182141197315</v>
      </c>
      <c r="G8" s="1">
        <f t="shared" si="0"/>
        <v>24.936594543239167</v>
      </c>
      <c r="H8" s="48">
        <f>B8-D8</f>
        <v>19697.300000000003</v>
      </c>
      <c r="I8" s="48">
        <f t="shared" si="1"/>
        <v>223750.19999999998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4+2.9+1.6+0.5+0.5+1.9+1.2</f>
        <v>12.6</v>
      </c>
      <c r="E9" s="12">
        <f>D9/D6*100</f>
        <v>0.011510454873078961</v>
      </c>
      <c r="F9" s="128">
        <f>D9/B9*100</f>
        <v>38.297872340425535</v>
      </c>
      <c r="G9" s="1">
        <f t="shared" si="0"/>
        <v>14.702450408401399</v>
      </c>
      <c r="H9" s="48">
        <f aca="true" t="shared" si="2" ref="H9:H43">B9-D9</f>
        <v>20.299999999999997</v>
      </c>
      <c r="I9" s="48">
        <f t="shared" si="1"/>
        <v>73.10000000000001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</f>
        <v>7635.200000000001</v>
      </c>
      <c r="E10" s="1">
        <f>D10/D6*100</f>
        <v>6.9749702418200386</v>
      </c>
      <c r="F10" s="1">
        <f aca="true" t="shared" si="3" ref="F10:F41">D10/B10*100</f>
        <v>57.825339483031534</v>
      </c>
      <c r="G10" s="1">
        <f t="shared" si="0"/>
        <v>27.217150455033174</v>
      </c>
      <c r="H10" s="48">
        <f t="shared" si="2"/>
        <v>5568.699999999999</v>
      </c>
      <c r="I10" s="48">
        <f t="shared" si="1"/>
        <v>20417.7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</f>
        <v>21919.4</v>
      </c>
      <c r="E11" s="1">
        <f>D11/D6*100</f>
        <v>20.023989249600557</v>
      </c>
      <c r="F11" s="1">
        <f t="shared" si="3"/>
        <v>68.61734764152716</v>
      </c>
      <c r="G11" s="1">
        <f t="shared" si="0"/>
        <v>30.590274482658526</v>
      </c>
      <c r="H11" s="48">
        <f t="shared" si="2"/>
        <v>10025</v>
      </c>
      <c r="I11" s="48">
        <f t="shared" si="1"/>
        <v>49735.4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5+12.7+3.8+1250.6+160.8+241+218.1+277.6+20.3+413.8+8.3+240.5+24.8+2.5+338+212.8+1.2+3.8+19.1</f>
        <v>3454.7000000000007</v>
      </c>
      <c r="E12" s="1">
        <f>D12/D6*100</f>
        <v>3.1559657500020553</v>
      </c>
      <c r="F12" s="1">
        <f t="shared" si="3"/>
        <v>71.90550525548967</v>
      </c>
      <c r="G12" s="1">
        <f t="shared" si="0"/>
        <v>23.48219140837412</v>
      </c>
      <c r="H12" s="48">
        <f t="shared" si="2"/>
        <v>1349.7999999999993</v>
      </c>
      <c r="I12" s="48">
        <f t="shared" si="1"/>
        <v>11257.3</v>
      </c>
    </row>
    <row r="13" spans="1:9" ht="18.75" thickBot="1">
      <c r="A13" s="26" t="s">
        <v>34</v>
      </c>
      <c r="B13" s="47">
        <f>B6-B8-B9-B10-B11-B12</f>
        <v>6140.999999999993</v>
      </c>
      <c r="C13" s="47">
        <f>C6-C8-C9-C10-C11-C12</f>
        <v>16600.400000000038</v>
      </c>
      <c r="D13" s="47">
        <f>D6-D8-D9-D10-D11-D12</f>
        <v>2112.4000000000306</v>
      </c>
      <c r="E13" s="1">
        <f>D13/D6*100</f>
        <v>1.9297368947533613</v>
      </c>
      <c r="F13" s="1">
        <f t="shared" si="3"/>
        <v>34.398306464745694</v>
      </c>
      <c r="G13" s="1">
        <f t="shared" si="0"/>
        <v>12.724994578444049</v>
      </c>
      <c r="H13" s="48">
        <f t="shared" si="2"/>
        <v>4028.599999999962</v>
      </c>
      <c r="I13" s="48">
        <f t="shared" si="1"/>
        <v>14488.000000000007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</f>
        <v>58245.4</v>
      </c>
      <c r="E18" s="3">
        <f>D18/D149*100</f>
        <v>19.954031872103222</v>
      </c>
      <c r="F18" s="3">
        <f>D18/B18*100</f>
        <v>69.9851247335549</v>
      </c>
      <c r="G18" s="3">
        <f t="shared" si="0"/>
        <v>22.932036281543393</v>
      </c>
      <c r="H18" s="51">
        <f>B18-D18</f>
        <v>24979.999999999993</v>
      </c>
      <c r="I18" s="51">
        <f t="shared" si="1"/>
        <v>195746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</f>
        <v>43452.79999999999</v>
      </c>
      <c r="E19" s="103">
        <f>D19/D18*100</f>
        <v>74.60297293863547</v>
      </c>
      <c r="F19" s="103">
        <f t="shared" si="3"/>
        <v>72.78367472735098</v>
      </c>
      <c r="G19" s="103">
        <f t="shared" si="0"/>
        <v>22.757305959987427</v>
      </c>
      <c r="H19" s="113">
        <f t="shared" si="2"/>
        <v>16248.500000000015</v>
      </c>
      <c r="I19" s="113">
        <f t="shared" si="1"/>
        <v>147487.2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</f>
        <v>43402.899999999994</v>
      </c>
      <c r="E20" s="1">
        <f>D20/D18*100</f>
        <v>74.51730093706969</v>
      </c>
      <c r="F20" s="1">
        <f t="shared" si="3"/>
        <v>72.32285832832049</v>
      </c>
      <c r="G20" s="1">
        <f t="shared" si="0"/>
        <v>23.254713720918144</v>
      </c>
      <c r="H20" s="48">
        <f t="shared" si="2"/>
        <v>16609.800000000003</v>
      </c>
      <c r="I20" s="48">
        <f t="shared" si="1"/>
        <v>143238.4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</f>
        <v>4172.799999999999</v>
      </c>
      <c r="E21" s="1">
        <f>D21/D18*100</f>
        <v>7.164170904483442</v>
      </c>
      <c r="F21" s="1">
        <f t="shared" si="3"/>
        <v>53.60257941860315</v>
      </c>
      <c r="G21" s="1">
        <f t="shared" si="0"/>
        <v>19.914002510248586</v>
      </c>
      <c r="H21" s="48">
        <f t="shared" si="2"/>
        <v>3611.9000000000005</v>
      </c>
      <c r="I21" s="48">
        <f t="shared" si="1"/>
        <v>16781.3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</f>
        <v>973.3</v>
      </c>
      <c r="E22" s="1">
        <f>D22/D18*100</f>
        <v>1.6710332489776016</v>
      </c>
      <c r="F22" s="1">
        <f t="shared" si="3"/>
        <v>75.04240555127217</v>
      </c>
      <c r="G22" s="1">
        <f t="shared" si="0"/>
        <v>24.84239005589729</v>
      </c>
      <c r="H22" s="48">
        <f t="shared" si="2"/>
        <v>323.70000000000005</v>
      </c>
      <c r="I22" s="48">
        <f t="shared" si="1"/>
        <v>2944.6000000000004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230.7+158.8+520.8+110.9+465.7+246.3+3.9+169.6+1975.3+126.5+2+97.4+199.5+165.4+184.4+1288.4+1114.2+20.1+11.6+1104.8</f>
        <v>8196.3</v>
      </c>
      <c r="E23" s="1">
        <f>D23/D18*100</f>
        <v>14.072012553781068</v>
      </c>
      <c r="F23" s="1">
        <f t="shared" si="3"/>
        <v>70.54100110162489</v>
      </c>
      <c r="G23" s="1">
        <f t="shared" si="0"/>
        <v>29.47842787472486</v>
      </c>
      <c r="H23" s="48">
        <f t="shared" si="2"/>
        <v>3422.9000000000015</v>
      </c>
      <c r="I23" s="48">
        <f t="shared" si="1"/>
        <v>19608.100000000002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</f>
        <v>378.4</v>
      </c>
      <c r="E24" s="1">
        <f>D24/D18*100</f>
        <v>0.6496650379257417</v>
      </c>
      <c r="F24" s="1">
        <f t="shared" si="3"/>
        <v>71.4231785579464</v>
      </c>
      <c r="G24" s="1">
        <f t="shared" si="0"/>
        <v>23.77481779341543</v>
      </c>
      <c r="H24" s="48">
        <f t="shared" si="2"/>
        <v>151.39999999999998</v>
      </c>
      <c r="I24" s="48">
        <f t="shared" si="1"/>
        <v>1213.1999999999998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1121.7000000000094</v>
      </c>
      <c r="E25" s="1">
        <f>D25/D18*100</f>
        <v>1.9258173177624487</v>
      </c>
      <c r="F25" s="1">
        <f t="shared" si="3"/>
        <v>56.59434914228112</v>
      </c>
      <c r="G25" s="1">
        <f t="shared" si="0"/>
        <v>8.574311463755887</v>
      </c>
      <c r="H25" s="48">
        <f t="shared" si="2"/>
        <v>860.2999999999863</v>
      </c>
      <c r="I25" s="48">
        <f t="shared" si="1"/>
        <v>11960.399999999994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</f>
        <v>13299.6</v>
      </c>
      <c r="E33" s="3">
        <f>D33/D149*100</f>
        <v>4.556250661618326</v>
      </c>
      <c r="F33" s="3">
        <f>D33/B33*100</f>
        <v>78.71122763616563</v>
      </c>
      <c r="G33" s="3">
        <f t="shared" si="0"/>
        <v>26.448286079629636</v>
      </c>
      <c r="H33" s="51">
        <f t="shared" si="2"/>
        <v>3597.1000000000004</v>
      </c>
      <c r="I33" s="51">
        <f t="shared" si="1"/>
        <v>36985.7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1335+1268.2+1354.9+1304.2+1357+1359.6+1365.6</f>
        <v>9344.5</v>
      </c>
      <c r="E34" s="1">
        <f>D34/D33*100</f>
        <v>70.26151162440975</v>
      </c>
      <c r="F34" s="1">
        <f t="shared" si="3"/>
        <v>85.55275806820782</v>
      </c>
      <c r="G34" s="1">
        <f t="shared" si="0"/>
        <v>26.68591468046584</v>
      </c>
      <c r="H34" s="48">
        <f t="shared" si="2"/>
        <v>1578</v>
      </c>
      <c r="I34" s="48">
        <f t="shared" si="1"/>
        <v>25672.1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10.5+61.2+112+1.1+10.5+29.3+0.6+6.8+9.7+3.4+19.2+41.9-0.2+31.7+187.3+26+0.6+2.4+24.9+11.7+8.1+0.1+179+19+1+1.3+0.4</f>
        <v>799.5</v>
      </c>
      <c r="E36" s="1">
        <f>D36/D33*100</f>
        <v>6.011458991247856</v>
      </c>
      <c r="F36" s="1">
        <f t="shared" si="3"/>
        <v>45.57373311292253</v>
      </c>
      <c r="G36" s="1">
        <f t="shared" si="0"/>
        <v>23.623094196903438</v>
      </c>
      <c r="H36" s="48">
        <f t="shared" si="2"/>
        <v>954.8</v>
      </c>
      <c r="I36" s="48">
        <f t="shared" si="1"/>
        <v>2584.9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0.5902433155884388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0.11504105386628168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3061.8</v>
      </c>
      <c r="E39" s="1">
        <f>D39/D33*100</f>
        <v>23.021745014887667</v>
      </c>
      <c r="F39" s="1">
        <f t="shared" si="3"/>
        <v>74.52536267159965</v>
      </c>
      <c r="G39" s="1">
        <f t="shared" si="0"/>
        <v>28.104863138183628</v>
      </c>
      <c r="H39" s="48">
        <f>B39-D39</f>
        <v>1046.6000000000004</v>
      </c>
      <c r="I39" s="48">
        <f t="shared" si="1"/>
        <v>7832.399999999999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22.2+3+5+12.1+5.3+62.1+8.7+22.7+11.7+44.1-0.1+8.7+8.3+9</f>
        <v>222.79999999999998</v>
      </c>
      <c r="E43" s="3">
        <f>D43/D149*100</f>
        <v>0.07632805854375792</v>
      </c>
      <c r="F43" s="3">
        <f>D43/B43*100</f>
        <v>64.00459638035046</v>
      </c>
      <c r="G43" s="3">
        <f t="shared" si="0"/>
        <v>24.76931628682601</v>
      </c>
      <c r="H43" s="51">
        <f t="shared" si="2"/>
        <v>125.30000000000004</v>
      </c>
      <c r="I43" s="51">
        <f t="shared" si="1"/>
        <v>676.7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224.1+260.8+14.4+236.4+3.2+114.6+291.3+0.1+96+241.4+13.4+0.1+331+0.7-0.1+39.8+268.9</f>
        <v>2136.1</v>
      </c>
      <c r="E45" s="3">
        <f>D45/D149*100</f>
        <v>0.7317969742159843</v>
      </c>
      <c r="F45" s="3">
        <f>D45/B45*100</f>
        <v>82.81704338386383</v>
      </c>
      <c r="G45" s="3">
        <f aca="true" t="shared" si="4" ref="G45:G75">D45/C45*100</f>
        <v>27.59248734111811</v>
      </c>
      <c r="H45" s="51">
        <f>B45-D45</f>
        <v>443.2000000000003</v>
      </c>
      <c r="I45" s="51">
        <f aca="true" t="shared" si="5" ref="I45:I76">C45-D45</f>
        <v>5605.5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224.1+258.6+235.3+288.8+241.4+328.6+224.6</f>
        <v>1801.4</v>
      </c>
      <c r="E46" s="1">
        <f>D46/D45*100</f>
        <v>84.33125789991107</v>
      </c>
      <c r="F46" s="1">
        <f aca="true" t="shared" si="6" ref="F46:F73">D46/B46*100</f>
        <v>84.18150380858918</v>
      </c>
      <c r="G46" s="1">
        <f t="shared" si="4"/>
        <v>26.673181710495143</v>
      </c>
      <c r="H46" s="48">
        <f aca="true" t="shared" si="7" ref="H46:H73">B46-D46</f>
        <v>338.5</v>
      </c>
      <c r="I46" s="48">
        <f t="shared" si="5"/>
        <v>4952.200000000001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0.037451430176489865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0.2+2.1+0.1+6.5+6.7</f>
        <v>15.600000000000001</v>
      </c>
      <c r="E48" s="1">
        <f>D48/D45*100</f>
        <v>0.7303028884415524</v>
      </c>
      <c r="F48" s="1">
        <f t="shared" si="6"/>
        <v>73.58490566037736</v>
      </c>
      <c r="G48" s="1">
        <f t="shared" si="4"/>
        <v>22.065063649222065</v>
      </c>
      <c r="H48" s="48">
        <f t="shared" si="7"/>
        <v>5.599999999999998</v>
      </c>
      <c r="I48" s="48">
        <f t="shared" si="5"/>
        <v>55.1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2.2+2.5+0.8+112.4+2.2+0.1+69.1+4.4-0.1+35.2+27.4</f>
        <v>256.2</v>
      </c>
      <c r="E49" s="1">
        <f>D49/D45*100</f>
        <v>11.993820514020879</v>
      </c>
      <c r="F49" s="1">
        <f t="shared" si="6"/>
        <v>82.24719101123596</v>
      </c>
      <c r="G49" s="1">
        <f t="shared" si="4"/>
        <v>45.065963060686016</v>
      </c>
      <c r="H49" s="48">
        <f t="shared" si="7"/>
        <v>55.30000000000001</v>
      </c>
      <c r="I49" s="48">
        <f t="shared" si="5"/>
        <v>312.3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62.09999999999983</v>
      </c>
      <c r="E50" s="1">
        <f>D50/D45*100</f>
        <v>2.907167267450018</v>
      </c>
      <c r="F50" s="1">
        <f t="shared" si="6"/>
        <v>58.64022662889498</v>
      </c>
      <c r="G50" s="1">
        <f t="shared" si="4"/>
        <v>17.87050359712225</v>
      </c>
      <c r="H50" s="48">
        <f t="shared" si="7"/>
        <v>43.80000000000026</v>
      </c>
      <c r="I50" s="48">
        <f t="shared" si="5"/>
        <v>285.40000000000015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</f>
        <v>3786</v>
      </c>
      <c r="E51" s="3">
        <f>D51/D149*100</f>
        <v>1.2970288583782206</v>
      </c>
      <c r="F51" s="3">
        <f>D51/B51*100</f>
        <v>71.4622775061817</v>
      </c>
      <c r="G51" s="3">
        <f t="shared" si="4"/>
        <v>23.497284716834756</v>
      </c>
      <c r="H51" s="51">
        <f>B51-D51</f>
        <v>1511.8999999999996</v>
      </c>
      <c r="I51" s="51">
        <f t="shared" si="5"/>
        <v>12326.5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8+294.9+437.7+298.5+423.7+297.9+451.2+294.5</f>
        <v>2506.3999999999996</v>
      </c>
      <c r="E52" s="1">
        <f>D52/D51*100</f>
        <v>66.20179609086105</v>
      </c>
      <c r="F52" s="1">
        <f t="shared" si="6"/>
        <v>82.26605835822365</v>
      </c>
      <c r="G52" s="1">
        <f t="shared" si="4"/>
        <v>24.266364595738082</v>
      </c>
      <c r="H52" s="48">
        <f t="shared" si="7"/>
        <v>540.3000000000002</v>
      </c>
      <c r="I52" s="48">
        <f t="shared" si="5"/>
        <v>7822.300000000001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0.7448494453248811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10.7+0.6+7.6+85.1+28.4+14.4+0.1+8.5+0.1+7+0.1+7.7+62.8+6+1.3+0.9+0.9+1+0.7+0.1+4.7+15.2</f>
        <v>263.9</v>
      </c>
      <c r="E55" s="1">
        <f>D55/D51*100</f>
        <v>6.9704173269941885</v>
      </c>
      <c r="F55" s="1">
        <f t="shared" si="6"/>
        <v>57.170710571923735</v>
      </c>
      <c r="G55" s="1">
        <f t="shared" si="4"/>
        <v>28.282070517629403</v>
      </c>
      <c r="H55" s="48">
        <f t="shared" si="7"/>
        <v>197.70000000000005</v>
      </c>
      <c r="I55" s="48">
        <f t="shared" si="5"/>
        <v>669.2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987.5000000000003</v>
      </c>
      <c r="E56" s="1">
        <f>D56/D51*100</f>
        <v>26.082937136819872</v>
      </c>
      <c r="F56" s="1">
        <f t="shared" si="6"/>
        <v>58.02679515806795</v>
      </c>
      <c r="G56" s="1">
        <f t="shared" si="4"/>
        <v>21.695190807830052</v>
      </c>
      <c r="H56" s="48">
        <f t="shared" si="7"/>
        <v>714.2999999999996</v>
      </c>
      <c r="I56" s="48">
        <f>C56-D56</f>
        <v>3564.1999999999985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43.5+4.7+72.8+47.2+46+5+62.5+3.8+40.9+35.3+2.1+2.9+21.1+3.9+86.8+0.2+2.7+44.1</f>
        <v>525.5</v>
      </c>
      <c r="E58" s="3">
        <f>D58/D149*100</f>
        <v>0.18002870181662833</v>
      </c>
      <c r="F58" s="3">
        <f>D58/B58*100</f>
        <v>59.97489157726547</v>
      </c>
      <c r="G58" s="3">
        <f t="shared" si="4"/>
        <v>8.73474950965726</v>
      </c>
      <c r="H58" s="51">
        <f>B58-D58</f>
        <v>350.69999999999993</v>
      </c>
      <c r="I58" s="51">
        <f t="shared" si="5"/>
        <v>5490.7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43.5+72.8+47.2+62.5+0.1+35.3+86.8+44.1</f>
        <v>392.3</v>
      </c>
      <c r="E59" s="1">
        <f>D59/D58*100</f>
        <v>74.65271170313987</v>
      </c>
      <c r="F59" s="1">
        <f t="shared" si="6"/>
        <v>74.68113458975824</v>
      </c>
      <c r="G59" s="1">
        <f t="shared" si="4"/>
        <v>23.88286862291489</v>
      </c>
      <c r="H59" s="48">
        <f t="shared" si="7"/>
        <v>132.99999999999994</v>
      </c>
      <c r="I59" s="48">
        <f t="shared" si="5"/>
        <v>1250.3000000000002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</f>
        <v>119.9</v>
      </c>
      <c r="E61" s="1">
        <f>D61/D58*100</f>
        <v>22.816365366317793</v>
      </c>
      <c r="F61" s="1">
        <f t="shared" si="6"/>
        <v>39.05537459283388</v>
      </c>
      <c r="G61" s="1">
        <f t="shared" si="4"/>
        <v>19.10756972111554</v>
      </c>
      <c r="H61" s="48">
        <f t="shared" si="7"/>
        <v>187.1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13.299999999999983</v>
      </c>
      <c r="E63" s="1">
        <f>D63/D58*100</f>
        <v>2.5309229305423373</v>
      </c>
      <c r="F63" s="1">
        <f t="shared" si="6"/>
        <v>30.296127562642344</v>
      </c>
      <c r="G63" s="1">
        <f t="shared" si="4"/>
        <v>6.71378091872792</v>
      </c>
      <c r="H63" s="48">
        <f t="shared" si="7"/>
        <v>30.599999999999994</v>
      </c>
      <c r="I63" s="48">
        <f t="shared" si="5"/>
        <v>184.79999999999964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90.2</v>
      </c>
      <c r="E68" s="39">
        <f>D68/D149*100</f>
        <v>0.030901215801826594</v>
      </c>
      <c r="F68" s="3">
        <f>D68/B68*100</f>
        <v>43.638122883405906</v>
      </c>
      <c r="G68" s="3">
        <f t="shared" si="4"/>
        <v>16.009939652112177</v>
      </c>
      <c r="H68" s="51">
        <f>B68-D68</f>
        <v>116.49999999999999</v>
      </c>
      <c r="I68" s="51">
        <f t="shared" si="5"/>
        <v>473.2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3.9+1+3+8.8+1.5+9.8+5+38.4+18.8</f>
        <v>90.2</v>
      </c>
      <c r="E69" s="1">
        <f>D69/D68*100</f>
        <v>100</v>
      </c>
      <c r="F69" s="1">
        <f t="shared" si="6"/>
        <v>93.37474120082817</v>
      </c>
      <c r="G69" s="1">
        <f t="shared" si="4"/>
        <v>52.74853801169591</v>
      </c>
      <c r="H69" s="48">
        <f t="shared" si="7"/>
        <v>6.3999999999999915</v>
      </c>
      <c r="I69" s="48">
        <f t="shared" si="5"/>
        <v>80.8</v>
      </c>
    </row>
    <row r="70" spans="1:9" ht="18.75" thickBot="1">
      <c r="A70" s="26" t="s">
        <v>9</v>
      </c>
      <c r="B70" s="46">
        <f>76.4+33.7</f>
        <v>110.10000000000001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110.10000000000001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f>3333.3-3333.3</f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</f>
        <v>13842.800000000003</v>
      </c>
      <c r="E89" s="3">
        <f>D89/D149*100</f>
        <v>4.742343127511367</v>
      </c>
      <c r="F89" s="3">
        <f aca="true" t="shared" si="10" ref="F89:F95">D89/B89*100</f>
        <v>65.38906655203853</v>
      </c>
      <c r="G89" s="3">
        <f t="shared" si="8"/>
        <v>24.69172798216277</v>
      </c>
      <c r="H89" s="51">
        <f aca="true" t="shared" si="11" ref="H89:H95">B89-D89</f>
        <v>7327.0999999999985</v>
      </c>
      <c r="I89" s="51">
        <f t="shared" si="9"/>
        <v>42219.7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</f>
        <v>12472.699999999999</v>
      </c>
      <c r="E90" s="1">
        <f>D90/D89*100</f>
        <v>90.10243592336808</v>
      </c>
      <c r="F90" s="1">
        <f t="shared" si="10"/>
        <v>69.6417603770003</v>
      </c>
      <c r="G90" s="1">
        <f t="shared" si="8"/>
        <v>26.197152332764134</v>
      </c>
      <c r="H90" s="48">
        <f t="shared" si="11"/>
        <v>5437.1</v>
      </c>
      <c r="I90" s="48">
        <f t="shared" si="9"/>
        <v>35138.200000000004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9.8+96.8+35.3+50.2+1.4+30+1.1+18.1+138.1+43.8+4.2+9.3+27.5+5.8+0.2+2.4+1</f>
        <v>474.99999999999994</v>
      </c>
      <c r="E91" s="1">
        <f>D91/D89*100</f>
        <v>3.4313867136706437</v>
      </c>
      <c r="F91" s="1">
        <f t="shared" si="10"/>
        <v>39.68585512574149</v>
      </c>
      <c r="G91" s="1">
        <f t="shared" si="8"/>
        <v>19.18416801292407</v>
      </c>
      <c r="H91" s="48">
        <f t="shared" si="11"/>
        <v>721.9000000000001</v>
      </c>
      <c r="I91" s="48">
        <f t="shared" si="9"/>
        <v>2001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895.100000000004</v>
      </c>
      <c r="E93" s="1">
        <f>D93/D89*100</f>
        <v>6.466177362961279</v>
      </c>
      <c r="F93" s="1">
        <f t="shared" si="10"/>
        <v>43.38406359053912</v>
      </c>
      <c r="G93" s="1">
        <f>D93/C93*100</f>
        <v>14.979248945712634</v>
      </c>
      <c r="H93" s="48">
        <f t="shared" si="11"/>
        <v>1168.099999999998</v>
      </c>
      <c r="I93" s="48">
        <f>C93-D93</f>
        <v>5080.4999999999945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</f>
        <v>26603.6</v>
      </c>
      <c r="E94" s="115">
        <f>D94/D149*100</f>
        <v>9.114008699617228</v>
      </c>
      <c r="F94" s="118">
        <f t="shared" si="10"/>
        <v>73.25162935285712</v>
      </c>
      <c r="G94" s="114">
        <f>D94/C94*100</f>
        <v>33.45262316066906</v>
      </c>
      <c r="H94" s="120">
        <f t="shared" si="11"/>
        <v>9714.5</v>
      </c>
      <c r="I94" s="130">
        <f>C94-D94</f>
        <v>52922.6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</f>
        <v>1175.8</v>
      </c>
      <c r="E95" s="125">
        <f>D95/D94*100</f>
        <v>4.419702596641057</v>
      </c>
      <c r="F95" s="126">
        <f t="shared" si="10"/>
        <v>66.42937853107344</v>
      </c>
      <c r="G95" s="127">
        <f>D95/C95*100</f>
        <v>22.004304294937775</v>
      </c>
      <c r="H95" s="131">
        <f t="shared" si="11"/>
        <v>594.2</v>
      </c>
      <c r="I95" s="132">
        <f>C95-D95</f>
        <v>4167.7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40+388.7+47.5+2+10.9+26+40+10.7+4.9+126.7+451+1.9+19.2+1.6+31.5+41+134.3+2+40+303.9+42.9+136.5+32.6+15.2+0.1+18+62.7+4.9+159.7+3.3</f>
        <v>2199.7000000000003</v>
      </c>
      <c r="E101" s="22">
        <f>D101/D149*100</f>
        <v>0.7535854146261416</v>
      </c>
      <c r="F101" s="22">
        <f>D101/B101*100</f>
        <v>63.24248174343051</v>
      </c>
      <c r="G101" s="22">
        <f aca="true" t="shared" si="12" ref="G101:G147">D101/C101*100</f>
        <v>20.851620486667365</v>
      </c>
      <c r="H101" s="87">
        <f aca="true" t="shared" si="13" ref="H101:H106">B101-D101</f>
        <v>1278.5</v>
      </c>
      <c r="I101" s="87">
        <f aca="true" t="shared" si="14" ref="I101:I147">C101-D101</f>
        <v>8349.599999999999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39.8+388.5+20.6+2+26+40+4.1+126.5+407.9+18+31.2+40.6+134.1+2+40+303.9+135.8+32.6+7.9+0.1+62.1+159.2</f>
        <v>2022.8999999999996</v>
      </c>
      <c r="E103" s="1">
        <f>D103/D101*100</f>
        <v>91.96254034641085</v>
      </c>
      <c r="F103" s="1">
        <f aca="true" t="shared" si="15" ref="F103:F147">D103/B103*100</f>
        <v>69.11171848308847</v>
      </c>
      <c r="G103" s="1">
        <f t="shared" si="12"/>
        <v>23.22689538768902</v>
      </c>
      <c r="H103" s="48">
        <f t="shared" si="13"/>
        <v>904.1000000000004</v>
      </c>
      <c r="I103" s="48">
        <f t="shared" si="14"/>
        <v>6686.4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176.80000000000064</v>
      </c>
      <c r="E105" s="92">
        <f>D105/D101*100</f>
        <v>8.037459653589153</v>
      </c>
      <c r="F105" s="92">
        <f t="shared" si="15"/>
        <v>33.89570552147249</v>
      </c>
      <c r="G105" s="92">
        <f t="shared" si="12"/>
        <v>10.699588477366296</v>
      </c>
      <c r="H105" s="132">
        <f>B105-D105</f>
        <v>344.7999999999997</v>
      </c>
      <c r="I105" s="132">
        <f t="shared" si="14"/>
        <v>1475.599999999999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118162.5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61480.5</v>
      </c>
      <c r="E106" s="90">
        <f>D106/D149*100</f>
        <v>21.062330355922395</v>
      </c>
      <c r="F106" s="90">
        <f>D106/B106*100</f>
        <v>52.03046651856553</v>
      </c>
      <c r="G106" s="90">
        <f t="shared" si="12"/>
        <v>12.956020064387609</v>
      </c>
      <c r="H106" s="89">
        <f t="shared" si="13"/>
        <v>56682</v>
      </c>
      <c r="I106" s="89">
        <f t="shared" si="14"/>
        <v>413051.8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142.7+0.9+78.6+37.4+44.2+140.1+1+20.9+25.7+0.2</f>
        <v>491.69999999999993</v>
      </c>
      <c r="E107" s="6">
        <f>D107/D106*100</f>
        <v>0.7997657793934662</v>
      </c>
      <c r="F107" s="6">
        <f t="shared" si="15"/>
        <v>55.41530485743266</v>
      </c>
      <c r="G107" s="6">
        <f t="shared" si="12"/>
        <v>22.698735112178007</v>
      </c>
      <c r="H107" s="65">
        <f aca="true" t="shared" si="16" ref="H107:H147">B107-D107</f>
        <v>395.6</v>
      </c>
      <c r="I107" s="65">
        <f t="shared" si="14"/>
        <v>1674.5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57.04697986577181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</f>
        <v>99.30000000000001</v>
      </c>
      <c r="E109" s="6">
        <f>D109/D106*100</f>
        <v>0.16151462658891846</v>
      </c>
      <c r="F109" s="6">
        <f>D109/B109*100</f>
        <v>70.37562012756912</v>
      </c>
      <c r="G109" s="6">
        <f t="shared" si="12"/>
        <v>12.7585763844276</v>
      </c>
      <c r="H109" s="65">
        <f t="shared" si="16"/>
        <v>41.79999999999998</v>
      </c>
      <c r="I109" s="65">
        <f t="shared" si="14"/>
        <v>679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82.2+4.4+0.2+16.8+100.8+0.1+8.3+21.3+93.2+14.5</f>
        <v>341.8</v>
      </c>
      <c r="E113" s="6">
        <f>D113/D106*100</f>
        <v>0.5559486341197616</v>
      </c>
      <c r="F113" s="6">
        <f t="shared" si="15"/>
        <v>52.7306386917618</v>
      </c>
      <c r="G113" s="6">
        <f t="shared" si="12"/>
        <v>19.033299922040317</v>
      </c>
      <c r="H113" s="65">
        <f t="shared" si="16"/>
        <v>306.40000000000003</v>
      </c>
      <c r="I113" s="65">
        <f t="shared" si="14"/>
        <v>1454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17.1-0.3+0.8+0.3+21.4+4.2+0.3+17.6+4.2+0.8+0.3</f>
        <v>66.69999999999999</v>
      </c>
      <c r="E117" s="6">
        <f>D117/D106*100</f>
        <v>0.10848968372085457</v>
      </c>
      <c r="F117" s="6">
        <f t="shared" si="15"/>
        <v>78.5630153121319</v>
      </c>
      <c r="G117" s="6">
        <f t="shared" si="12"/>
        <v>29.05052264808362</v>
      </c>
      <c r="H117" s="65">
        <f t="shared" si="16"/>
        <v>18.200000000000017</v>
      </c>
      <c r="I117" s="65">
        <f t="shared" si="14"/>
        <v>162.9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75.56221889055475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3776+7.6+1124+100+14.3+14.5</f>
        <v>5036.400000000001</v>
      </c>
      <c r="E123" s="17">
        <f>D123/D106*100</f>
        <v>8.191865713518922</v>
      </c>
      <c r="F123" s="6">
        <f t="shared" si="15"/>
        <v>97.33114310561407</v>
      </c>
      <c r="G123" s="6">
        <f t="shared" si="12"/>
        <v>74.01681265063783</v>
      </c>
      <c r="H123" s="65">
        <f t="shared" si="16"/>
        <v>138.09999999999945</v>
      </c>
      <c r="I123" s="65">
        <f t="shared" si="14"/>
        <v>1767.999999999999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0.03692227616886655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</f>
        <v>45.099999999999994</v>
      </c>
      <c r="E127" s="17">
        <f>D127/D106*100</f>
        <v>0.07335659274078772</v>
      </c>
      <c r="F127" s="6">
        <f t="shared" si="15"/>
        <v>16.502012440541527</v>
      </c>
      <c r="G127" s="6">
        <f t="shared" si="12"/>
        <v>4.5879959308240075</v>
      </c>
      <c r="H127" s="65">
        <f t="shared" si="16"/>
        <v>228.20000000000002</v>
      </c>
      <c r="I127" s="65">
        <f t="shared" si="14"/>
        <v>937.9</v>
      </c>
    </row>
    <row r="128" spans="1:9" s="36" customFormat="1" ht="18">
      <c r="A128" s="26" t="s">
        <v>111</v>
      </c>
      <c r="B128" s="78">
        <f>234.4-7.5</f>
        <v>226.9</v>
      </c>
      <c r="C128" s="48">
        <v>851.8</v>
      </c>
      <c r="D128" s="79">
        <f>2.8+2.8-0.1+2.8</f>
        <v>8.3</v>
      </c>
      <c r="E128" s="1">
        <f>D128/D127*100</f>
        <v>18.403547671840357</v>
      </c>
      <c r="F128" s="1">
        <f>D128/B128*100</f>
        <v>3.6579991185544296</v>
      </c>
      <c r="G128" s="1">
        <f t="shared" si="12"/>
        <v>0.9744071378257809</v>
      </c>
      <c r="H128" s="48">
        <f t="shared" si="16"/>
        <v>218.6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0.8+2.3</f>
        <v>3.0999999999999996</v>
      </c>
      <c r="E131" s="17">
        <f>D131/D106*100</f>
        <v>0.005042249168435519</v>
      </c>
      <c r="F131" s="6">
        <f t="shared" si="15"/>
        <v>12.863070539419086</v>
      </c>
      <c r="G131" s="6">
        <f t="shared" si="12"/>
        <v>4.83619344773791</v>
      </c>
      <c r="H131" s="65">
        <f t="shared" si="16"/>
        <v>21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0.01496409430632477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</f>
        <v>22.799999999999997</v>
      </c>
      <c r="E135" s="17">
        <f>D135/D106*100</f>
        <v>0.03708492936784834</v>
      </c>
      <c r="F135" s="6">
        <f t="shared" si="15"/>
        <v>14.36672967863894</v>
      </c>
      <c r="G135" s="6">
        <f>D135/C135*100</f>
        <v>6.268902941985152</v>
      </c>
      <c r="H135" s="65">
        <f t="shared" si="16"/>
        <v>135.89999999999998</v>
      </c>
      <c r="I135" s="65">
        <f t="shared" si="14"/>
        <v>340.9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</f>
        <v>0.3</v>
      </c>
      <c r="E136" s="111">
        <f>D136/D135*100</f>
        <v>1.3157894736842106</v>
      </c>
      <c r="F136" s="1">
        <f t="shared" si="15"/>
        <v>0.27002700270027</v>
      </c>
      <c r="G136" s="1">
        <f>D136/C136*100</f>
        <v>0.13711151736745886</v>
      </c>
      <c r="H136" s="48">
        <f t="shared" si="16"/>
        <v>110.8</v>
      </c>
      <c r="I136" s="48">
        <f t="shared" si="14"/>
        <v>218.5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26.5+42.3+30.1+3.6+8.6+42.3+0.1+5.7+31.9+5.2+42.5+11.7+55</f>
        <v>305.49999999999994</v>
      </c>
      <c r="E137" s="17">
        <f>D137/D106*100</f>
        <v>0.4969055228893713</v>
      </c>
      <c r="F137" s="6">
        <f t="shared" si="15"/>
        <v>80.50065876152831</v>
      </c>
      <c r="G137" s="6">
        <f t="shared" si="12"/>
        <v>26.33166695397345</v>
      </c>
      <c r="H137" s="65">
        <f t="shared" si="16"/>
        <v>74.00000000000006</v>
      </c>
      <c r="I137" s="65">
        <f t="shared" si="14"/>
        <v>854.7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26.5+39.8+30.1+42.1+0.1+31.9+40.5+11.2+38.1</f>
        <v>260.3</v>
      </c>
      <c r="E138" s="1">
        <f>D138/D137*100</f>
        <v>85.20458265139118</v>
      </c>
      <c r="F138" s="1">
        <f aca="true" t="shared" si="17" ref="F138:F146">D138/B138*100</f>
        <v>89.60413080895009</v>
      </c>
      <c r="G138" s="1">
        <f t="shared" si="12"/>
        <v>29.372602121417284</v>
      </c>
      <c r="H138" s="48">
        <f t="shared" si="16"/>
        <v>30.19999999999999</v>
      </c>
      <c r="I138" s="48">
        <f t="shared" si="14"/>
        <v>625.9000000000001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</f>
        <v>14.6</v>
      </c>
      <c r="E139" s="1">
        <f>D139/D137*100</f>
        <v>4.779050736497545</v>
      </c>
      <c r="F139" s="1">
        <f t="shared" si="17"/>
        <v>66.06334841628959</v>
      </c>
      <c r="G139" s="1">
        <f>D139/C139*100</f>
        <v>37.150127226463106</v>
      </c>
      <c r="H139" s="48">
        <f t="shared" si="16"/>
        <v>7.500000000000002</v>
      </c>
      <c r="I139" s="48">
        <f t="shared" si="14"/>
        <v>24.699999999999996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112.8+55.6+128.7+0.1+105.3+21.7+331.5+41.9+106.9+1197.5+64.4+33.5+768.6+5.6+65.8+1473+34.4</f>
        <v>4547.299999999999</v>
      </c>
      <c r="E142" s="17">
        <f>D142/D106*100</f>
        <v>7.39632891729898</v>
      </c>
      <c r="F142" s="107">
        <f t="shared" si="17"/>
        <v>33.404589797837325</v>
      </c>
      <c r="G142" s="6">
        <f t="shared" si="12"/>
        <v>14.324911794354836</v>
      </c>
      <c r="H142" s="65">
        <f t="shared" si="16"/>
        <v>9065.5</v>
      </c>
      <c r="I142" s="65">
        <f t="shared" si="14"/>
        <v>27196.7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3.405957986678703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0.9518465204414409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f>80247.9+3333.3</f>
        <v>83581.2</v>
      </c>
      <c r="C146" s="57">
        <f>298394.8+81857.1-188.4+8192</f>
        <v>388255.5</v>
      </c>
      <c r="D146" s="80">
        <f>26548.7+545.5+173+4155.7+7306.3+113.6+824.5+6.1+72.3+8</f>
        <v>39753.700000000004</v>
      </c>
      <c r="E146" s="17">
        <f>D146/D106*100</f>
        <v>64.66066476362424</v>
      </c>
      <c r="F146" s="6">
        <f t="shared" si="17"/>
        <v>47.56296870588123</v>
      </c>
      <c r="G146" s="6">
        <f t="shared" si="12"/>
        <v>10.239056497589862</v>
      </c>
      <c r="H146" s="65">
        <f t="shared" si="16"/>
        <v>43827.49999999999</v>
      </c>
      <c r="I146" s="65">
        <f t="shared" si="14"/>
        <v>348501.8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805.6+805.6+805.6+805.6+805.6+805.6+805.6+805.6+805.6+805.6</f>
        <v>8056.000000000002</v>
      </c>
      <c r="E147" s="17">
        <f>D147/D106*100</f>
        <v>13.103341709973085</v>
      </c>
      <c r="F147" s="6">
        <f t="shared" si="15"/>
        <v>83.33333333333334</v>
      </c>
      <c r="G147" s="6">
        <f t="shared" si="12"/>
        <v>27.777777777777786</v>
      </c>
      <c r="H147" s="65">
        <f t="shared" si="16"/>
        <v>1611.199999999999</v>
      </c>
      <c r="I147" s="65">
        <f t="shared" si="14"/>
        <v>20945.6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63993.2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291897.9</v>
      </c>
      <c r="E149" s="35">
        <v>100</v>
      </c>
      <c r="F149" s="3">
        <f>D149/B149*100</f>
        <v>66.53483450736971</v>
      </c>
      <c r="G149" s="3">
        <f aca="true" t="shared" si="18" ref="G149:G155">D149/C149*100</f>
        <v>21.041089456197458</v>
      </c>
      <c r="H149" s="51">
        <f aca="true" t="shared" si="19" ref="H149:H155">B149-D149</f>
        <v>146816.5</v>
      </c>
      <c r="I149" s="51">
        <f aca="true" t="shared" si="20" ref="I149:I155">C149-D149</f>
        <v>1095377.7000000002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144562.29999999996</v>
      </c>
      <c r="E150" s="6">
        <f>D150/D149*100</f>
        <v>49.524953759516585</v>
      </c>
      <c r="F150" s="6">
        <f aca="true" t="shared" si="21" ref="F150:F161">D150/B150*100</f>
        <v>76.49895831624532</v>
      </c>
      <c r="G150" s="6">
        <f t="shared" si="18"/>
        <v>24.613919549383105</v>
      </c>
      <c r="H150" s="65">
        <f t="shared" si="19"/>
        <v>44410.600000000035</v>
      </c>
      <c r="I150" s="76">
        <f t="shared" si="20"/>
        <v>442756.9999999999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33501.40000000001</v>
      </c>
      <c r="E151" s="6">
        <f>D151/D149*100</f>
        <v>11.477095244604365</v>
      </c>
      <c r="F151" s="6">
        <f t="shared" si="21"/>
        <v>66.94589598840986</v>
      </c>
      <c r="G151" s="6">
        <f t="shared" si="18"/>
        <v>29.31934698478433</v>
      </c>
      <c r="H151" s="65">
        <f t="shared" si="19"/>
        <v>16541.1</v>
      </c>
      <c r="I151" s="76">
        <f t="shared" si="20"/>
        <v>80762.40000000001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8652.300000000001</v>
      </c>
      <c r="E152" s="6">
        <f>D152/D149*100</f>
        <v>2.964152876742176</v>
      </c>
      <c r="F152" s="6">
        <f t="shared" si="21"/>
        <v>59.22217126742826</v>
      </c>
      <c r="G152" s="6">
        <f t="shared" si="18"/>
        <v>26.491795850007506</v>
      </c>
      <c r="H152" s="65">
        <f t="shared" si="19"/>
        <v>5957.5999999999985</v>
      </c>
      <c r="I152" s="76">
        <f t="shared" si="20"/>
        <v>24008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8508.599999999999</v>
      </c>
      <c r="C153" s="64">
        <f>C12+C24+C103+C62+C38+C92+C128</f>
        <v>29141.7</v>
      </c>
      <c r="D153" s="64">
        <f>D12+D24+D103+D62+D38+D92+D128</f>
        <v>5879.6</v>
      </c>
      <c r="E153" s="6">
        <f>D153/D149*100</f>
        <v>2.014265947099996</v>
      </c>
      <c r="F153" s="6">
        <f t="shared" si="21"/>
        <v>69.1018498930494</v>
      </c>
      <c r="G153" s="6">
        <f t="shared" si="18"/>
        <v>20.17589914109335</v>
      </c>
      <c r="H153" s="65">
        <f t="shared" si="19"/>
        <v>2628.999999999998</v>
      </c>
      <c r="I153" s="76">
        <f t="shared" si="20"/>
        <v>23262.1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21053.1</v>
      </c>
      <c r="D154" s="64">
        <f>D9+D21+D47+D53+D121</f>
        <v>4186.2</v>
      </c>
      <c r="E154" s="6">
        <f>D154/D149*100</f>
        <v>1.434131591902511</v>
      </c>
      <c r="F154" s="6">
        <f t="shared" si="21"/>
        <v>53.54292438350557</v>
      </c>
      <c r="G154" s="6">
        <f t="shared" si="18"/>
        <v>19.884007580831327</v>
      </c>
      <c r="H154" s="65">
        <f t="shared" si="19"/>
        <v>3632.2</v>
      </c>
      <c r="I154" s="76">
        <f t="shared" si="20"/>
        <v>16866.899999999998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168762.10000000003</v>
      </c>
      <c r="C155" s="64">
        <f>C149-C150-C151-C152-C153-C154</f>
        <v>602837.4000000003</v>
      </c>
      <c r="D155" s="64">
        <f>D149-D150-D151-D152-D153-D154</f>
        <v>95116.10000000005</v>
      </c>
      <c r="E155" s="6">
        <f>D155/D149*100</f>
        <v>32.58540058013437</v>
      </c>
      <c r="F155" s="6">
        <f t="shared" si="21"/>
        <v>56.36105499990818</v>
      </c>
      <c r="G155" s="40">
        <f t="shared" si="18"/>
        <v>15.778068845761728</v>
      </c>
      <c r="H155" s="65">
        <f t="shared" si="19"/>
        <v>73645.99999999999</v>
      </c>
      <c r="I155" s="65">
        <f t="shared" si="20"/>
        <v>507721.3000000002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4951.4</v>
      </c>
      <c r="C157" s="70">
        <f>11264.2-188.4+16049.8</f>
        <v>27125.6</v>
      </c>
      <c r="D157" s="70">
        <f>33</f>
        <v>33</v>
      </c>
      <c r="E157" s="14"/>
      <c r="F157" s="6">
        <f t="shared" si="21"/>
        <v>0.6664781677909279</v>
      </c>
      <c r="G157" s="6">
        <f aca="true" t="shared" si="22" ref="G157:G166">D157/C157*100</f>
        <v>0.12165629516029139</v>
      </c>
      <c r="H157" s="6">
        <f>B157-D157</f>
        <v>4918.4</v>
      </c>
      <c r="I157" s="6">
        <f aca="true" t="shared" si="23" ref="I157:I166">C157-D157</f>
        <v>27092.6</v>
      </c>
      <c r="K157" s="43"/>
      <c r="L157" s="43"/>
    </row>
    <row r="158" spans="1:12" ht="18.75">
      <c r="A158" s="20" t="s">
        <v>22</v>
      </c>
      <c r="B158" s="85">
        <f>6067.8+4600</f>
        <v>10667.8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10667.8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f>132461-4600</f>
        <v>127861</v>
      </c>
      <c r="C159" s="64">
        <f>253351.6+55+5844.1+52645.5+25515.3</f>
        <v>337411.5</v>
      </c>
      <c r="D159" s="64">
        <f>12.5+3344.4+45.2+21.2+85.3+173+1150+146+881.8+6.7+72.3+7.9</f>
        <v>5946.3</v>
      </c>
      <c r="E159" s="6"/>
      <c r="F159" s="6">
        <f t="shared" si="21"/>
        <v>4.650597132823926</v>
      </c>
      <c r="G159" s="6">
        <f t="shared" si="22"/>
        <v>1.7623287884378571</v>
      </c>
      <c r="H159" s="6">
        <f t="shared" si="24"/>
        <v>121914.7</v>
      </c>
      <c r="I159" s="6">
        <f t="shared" si="23"/>
        <v>331465.2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49.9+127.8+39.6+53.8+398.2+8.4+32.5+231.9+89.8+103.6+52.4+19.2</f>
        <v>1207.1</v>
      </c>
      <c r="E161" s="17"/>
      <c r="F161" s="6">
        <f t="shared" si="21"/>
        <v>34.285795438407135</v>
      </c>
      <c r="G161" s="6">
        <f t="shared" si="22"/>
        <v>8.822476081888013</v>
      </c>
      <c r="H161" s="6">
        <f t="shared" si="24"/>
        <v>2313.6</v>
      </c>
      <c r="I161" s="6">
        <f t="shared" si="23"/>
        <v>12475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640.1</v>
      </c>
      <c r="C163" s="64">
        <v>2118.3</v>
      </c>
      <c r="D163" s="64">
        <f>394.4</f>
        <v>394.4</v>
      </c>
      <c r="E163" s="17"/>
      <c r="F163" s="6">
        <f>D163/B163*100</f>
        <v>61.61537259803155</v>
      </c>
      <c r="G163" s="6">
        <f t="shared" si="22"/>
        <v>18.618703677477217</v>
      </c>
      <c r="H163" s="6">
        <f t="shared" si="24"/>
        <v>245.70000000000005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586355.4</v>
      </c>
      <c r="C166" s="87">
        <f>C149+C157+C161+C162+C158+C165+C164+C159+C163+C160</f>
        <v>1807905.1000000003</v>
      </c>
      <c r="D166" s="87">
        <f>D149+D157+D161+D162+D158+D165+D164+D159+D163+D160</f>
        <v>299478.7</v>
      </c>
      <c r="E166" s="22"/>
      <c r="F166" s="3">
        <f>D166/B166*100</f>
        <v>51.0746042417278</v>
      </c>
      <c r="G166" s="3">
        <f t="shared" si="22"/>
        <v>16.56495686637534</v>
      </c>
      <c r="H166" s="3">
        <f>B166-D166</f>
        <v>286876.7</v>
      </c>
      <c r="I166" s="3">
        <f t="shared" si="23"/>
        <v>1508426.4000000004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291897.9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291897.9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2016-04-13T05:10:06Z</dcterms:modified>
  <cp:category/>
  <cp:version/>
  <cp:contentType/>
  <cp:contentStatus/>
</cp:coreProperties>
</file>